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.arbeiter\MAJA\FN, LP, RP, SD\LP\LP 2022\"/>
    </mc:Choice>
  </mc:AlternateContent>
  <bookViews>
    <workbookView xWindow="0" yWindow="0" windowWidth="28800" windowHeight="13800"/>
  </bookViews>
  <sheets>
    <sheet name="Poročilo o vzdrževalnih delih" sheetId="1" r:id="rId1"/>
  </sheets>
  <definedNames>
    <definedName name="_xlnm.Print_Area" localSheetId="0">'Poročilo o vzdrževalnih delih'!$A$1:$G$74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47" i="1" l="1"/>
  <c r="G62" i="1"/>
  <c r="G61" i="1"/>
  <c r="G60" i="1"/>
  <c r="G53" i="1"/>
  <c r="G54" i="1"/>
  <c r="G55" i="1"/>
  <c r="G56" i="1"/>
  <c r="G57" i="1"/>
  <c r="G58" i="1"/>
  <c r="G59" i="1"/>
  <c r="G52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8" i="1"/>
  <c r="G49" i="1"/>
  <c r="G50" i="1"/>
  <c r="G51" i="1"/>
  <c r="G14" i="1"/>
  <c r="G13" i="1"/>
  <c r="G8" i="1"/>
  <c r="G9" i="1"/>
  <c r="G10" i="1"/>
  <c r="G11" i="1"/>
  <c r="G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7" i="1"/>
  <c r="C6" i="1"/>
  <c r="E6" i="1"/>
  <c r="F6" i="1"/>
  <c r="A8" i="1"/>
  <c r="A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D6" i="1" l="1"/>
  <c r="G6" i="1" s="1"/>
</calcChain>
</file>

<file path=xl/sharedStrings.xml><?xml version="1.0" encoding="utf-8"?>
<sst xmlns="http://schemas.openxmlformats.org/spreadsheetml/2006/main" count="73" uniqueCount="73">
  <si>
    <t>Namen</t>
  </si>
  <si>
    <t>SKUPAJ:</t>
  </si>
  <si>
    <t>Opombe:</t>
  </si>
  <si>
    <t>Izpolnil:</t>
  </si>
  <si>
    <t>Tel. št.:</t>
  </si>
  <si>
    <t>Podpis odgovorne osebe:</t>
  </si>
  <si>
    <t>Stroški tekočega vzdrževanja (konti 461)</t>
  </si>
  <si>
    <t>Stroški investicijskega vzdrževanja (konti 461)</t>
  </si>
  <si>
    <t>2 = 3 + 4</t>
  </si>
  <si>
    <t>5 = 2/1</t>
  </si>
  <si>
    <t>Material za popravila in vzdrževanje</t>
  </si>
  <si>
    <t>Rezervni deli za aparate</t>
  </si>
  <si>
    <t>Vzdrževanje medicinske opreme-preventivno</t>
  </si>
  <si>
    <t>Vzdrževanje medicinske opreme-kurativno</t>
  </si>
  <si>
    <t>Vzdrževanje medicinske opreme-drobni inventar</t>
  </si>
  <si>
    <t>Vdrževanje za zagotavljanje požarne varnosti</t>
  </si>
  <si>
    <t>Vzdrževanje nemedicinske elektronske opreme</t>
  </si>
  <si>
    <t>Elektroinštalacijska in elektromontažna dela</t>
  </si>
  <si>
    <t>Meritve in pregledi elektroinštalacij in strelovod</t>
  </si>
  <si>
    <t>Vzdrževanje pomožnih diesel agregatov</t>
  </si>
  <si>
    <t>Vzdrževanje dvigal</t>
  </si>
  <si>
    <t>Vzdrževanje protipoplavnega črpališča</t>
  </si>
  <si>
    <t>Pregledi in vzdrževanje varnostne razsvetljave</t>
  </si>
  <si>
    <t>Vzdrževanje avtomatskih vrat</t>
  </si>
  <si>
    <t>Vzdrževanje transformatorskih postaj, letna revizi</t>
  </si>
  <si>
    <t xml:space="preserve">Vzdrževanje kompresorjev komprimiranega zraka </t>
  </si>
  <si>
    <t>Vzdrževanje strojnih inštalacij</t>
  </si>
  <si>
    <t>Vzdrževanje strojev in opreme</t>
  </si>
  <si>
    <t>Vzdrževanje kotlov in ostale opreme v kotlovnici</t>
  </si>
  <si>
    <t>Vzdrževanje toplotnih podpostaj</t>
  </si>
  <si>
    <t>Vzdrževanje klimatizacije - klimatov</t>
  </si>
  <si>
    <t>Vzdrževanje klimatskih split naprav</t>
  </si>
  <si>
    <t>Vzdrževanje priprave vode - parna podpostaja, labo</t>
  </si>
  <si>
    <t>Ključavničarske in kovinostrugarske storitve</t>
  </si>
  <si>
    <t>Vzdrževanje zunanje kanalizacije in vodovoda</t>
  </si>
  <si>
    <t>Vzdrževanje avtomatskih zapornic</t>
  </si>
  <si>
    <t>Vzdrževanje komunikacijske - računalniške mreže</t>
  </si>
  <si>
    <t>Vzdrževanje UPS</t>
  </si>
  <si>
    <t>Vzdrževanje CNS</t>
  </si>
  <si>
    <t>Tapeciranje, krpanje stolov, blazin</t>
  </si>
  <si>
    <t>Ostala manjša servisna in obrtna dela</t>
  </si>
  <si>
    <t>Vzdrževanje stavbnega pohištva</t>
  </si>
  <si>
    <t>Popravila pisarniškega pohištva in pohištvene opre</t>
  </si>
  <si>
    <t>Podopolagalska dela</t>
  </si>
  <si>
    <t>Popravila in menjave žaluzij in senčil</t>
  </si>
  <si>
    <t>Manjša vzdrževalna gradbena dela na stavbah</t>
  </si>
  <si>
    <t>Krovsko kleparska dela</t>
  </si>
  <si>
    <t>Steklarska dela</t>
  </si>
  <si>
    <t>Investicijsko vzdrževanje</t>
  </si>
  <si>
    <t>Vzdrževanje in popravila vozil, traktorja</t>
  </si>
  <si>
    <t>Vzdrževanje fotokopirnih strojev</t>
  </si>
  <si>
    <t>Vzdrževanje strojev in opreme v pralnici</t>
  </si>
  <si>
    <t>Vzdrževanje strojev in opreme v kuhinji, slaščičar</t>
  </si>
  <si>
    <t>Vzdrževanje telefonskih naprav</t>
  </si>
  <si>
    <t>Vzdrževanje parkomatov</t>
  </si>
  <si>
    <t>Kalibracije in overitev nemedicinskih merilnih naprav</t>
  </si>
  <si>
    <t>Vzdrževanje stanovanjskih objektov</t>
  </si>
  <si>
    <t>Stroški storitev priprave dokumentacije vezane na stroške vzdrževanja</t>
  </si>
  <si>
    <t>Vzdrževanje soproizvodnje toplote in elektrike (SPTE)</t>
  </si>
  <si>
    <t>Vzdrževanje absorberja</t>
  </si>
  <si>
    <t>Preventivni servisi reševalnih vozil SNMP</t>
  </si>
  <si>
    <t>Kurativno vzdrževanje reševalnih vozil SNMP</t>
  </si>
  <si>
    <t>Drugi stroški vzdrževanja reševalnih vozil SNMP</t>
  </si>
  <si>
    <t>NAZIV BOLNIŠNICE: SPLOŠNA BOLNIŠNICA CELJE</t>
  </si>
  <si>
    <t>Obrazec 5 - Poročilo o vzdrževalnih delih 2022</t>
  </si>
  <si>
    <t>Celotna načrtovana vrednost vzdrževalnih del v letu 2022</t>
  </si>
  <si>
    <r>
      <t xml:space="preserve">Celotna vrednost vzdrževalnih del v letu 2022 </t>
    </r>
    <r>
      <rPr>
        <b/>
        <vertAlign val="superscript"/>
        <sz val="12"/>
        <color indexed="8"/>
        <rFont val="Arial"/>
        <family val="2"/>
        <charset val="238"/>
      </rPr>
      <t>1</t>
    </r>
  </si>
  <si>
    <t>Indeks Real. 2022 / FN 2022</t>
  </si>
  <si>
    <t>SIMON JEVŠINEK</t>
  </si>
  <si>
    <t>03 423 30 35</t>
  </si>
  <si>
    <t>Vzdrževanje medicinske opreme-all inclusive
vzdrževanje</t>
  </si>
  <si>
    <t>Vzdrževanje progranske opreme za sledenje
instrumentov (sterilizacija) - all incl.</t>
  </si>
  <si>
    <t>Vzdrževanje el. vlečnih vozil, vozičkov in kontejnerjev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</si>
</sst>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E"/>
      <charset val="238"/>
    </font>
    <font>
      <sz val="8"/>
      <name val="Arial CE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name val="MS Sans Serif"/>
      <family val="2"/>
      <charset val="238"/>
    </font>
    <font>
      <sz val="12"/>
      <name val="Arial"/>
      <family val="2"/>
      <charset val="238"/>
    </font>
    <font>
      <b/>
      <vertAlign val="superscript"/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 applyProtection="1">
      <protection locked="0"/>
    </xf>
    <xf numFmtId="0" fontId="3" fillId="0" borderId="0" xfId="0" applyFont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3" fontId="3" fillId="0" borderId="8" xfId="0" applyNumberFormat="1" applyFont="1" applyBorder="1" applyAlignment="1" applyProtection="1">
      <alignment vertical="center"/>
      <protection locked="0"/>
    </xf>
    <xf numFmtId="3" fontId="3" fillId="0" borderId="9" xfId="0" applyNumberFormat="1" applyFont="1" applyBorder="1" applyAlignment="1" applyProtection="1">
      <alignment vertical="center"/>
      <protection locked="0"/>
    </xf>
    <xf numFmtId="0" fontId="3" fillId="2" borderId="10" xfId="0" applyFont="1" applyFill="1" applyBorder="1"/>
    <xf numFmtId="0" fontId="2" fillId="3" borderId="11" xfId="0" applyFont="1" applyFill="1" applyBorder="1"/>
    <xf numFmtId="3" fontId="2" fillId="3" borderId="3" xfId="0" applyNumberFormat="1" applyFont="1" applyFill="1" applyBorder="1" applyAlignment="1">
      <alignment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2" fillId="3" borderId="12" xfId="0" applyNumberFormat="1" applyFont="1" applyFill="1" applyBorder="1" applyAlignment="1">
      <alignment vertical="center"/>
    </xf>
    <xf numFmtId="3" fontId="3" fillId="0" borderId="2" xfId="0" applyNumberFormat="1" applyFont="1" applyBorder="1" applyAlignment="1" applyProtection="1">
      <alignment vertical="center"/>
      <protection locked="0"/>
    </xf>
    <xf numFmtId="3" fontId="3" fillId="0" borderId="13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 wrapText="1"/>
    </xf>
    <xf numFmtId="0" fontId="3" fillId="0" borderId="14" xfId="0" applyFont="1" applyBorder="1"/>
    <xf numFmtId="0" fontId="2" fillId="0" borderId="15" xfId="0" applyFont="1" applyBorder="1"/>
    <xf numFmtId="0" fontId="3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3" fontId="3" fillId="0" borderId="17" xfId="0" applyNumberFormat="1" applyFont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4" fontId="2" fillId="4" borderId="18" xfId="0" applyNumberFormat="1" applyFont="1" applyFill="1" applyBorder="1" applyAlignment="1">
      <alignment horizontal="right"/>
    </xf>
    <xf numFmtId="4" fontId="3" fillId="0" borderId="19" xfId="0" applyNumberFormat="1" applyFont="1" applyBorder="1" applyAlignment="1">
      <alignment horizontal="right"/>
    </xf>
    <xf numFmtId="4" fontId="3" fillId="0" borderId="20" xfId="0" applyNumberFormat="1" applyFont="1" applyBorder="1" applyAlignment="1">
      <alignment horizontal="right"/>
    </xf>
    <xf numFmtId="3" fontId="2" fillId="3" borderId="21" xfId="0" applyNumberFormat="1" applyFont="1" applyFill="1" applyBorder="1" applyAlignment="1">
      <alignment vertical="center"/>
    </xf>
    <xf numFmtId="3" fontId="3" fillId="0" borderId="23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0" fontId="3" fillId="0" borderId="13" xfId="1" applyFont="1" applyBorder="1" applyProtection="1">
      <protection locked="0"/>
    </xf>
    <xf numFmtId="0" fontId="5" fillId="0" borderId="13" xfId="2" applyFont="1" applyBorder="1" applyProtection="1">
      <protection locked="0"/>
    </xf>
    <xf numFmtId="0" fontId="5" fillId="0" borderId="25" xfId="2" applyFont="1" applyBorder="1" applyProtection="1">
      <protection locked="0"/>
    </xf>
    <xf numFmtId="0" fontId="3" fillId="0" borderId="25" xfId="1" applyFont="1" applyBorder="1" applyProtection="1">
      <protection locked="0"/>
    </xf>
    <xf numFmtId="0" fontId="5" fillId="0" borderId="25" xfId="2" applyFont="1" applyBorder="1" applyAlignment="1" applyProtection="1">
      <alignment wrapText="1"/>
      <protection locked="0"/>
    </xf>
    <xf numFmtId="3" fontId="3" fillId="0" borderId="22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3" fontId="3" fillId="0" borderId="26" xfId="0" applyNumberFormat="1" applyFont="1" applyBorder="1" applyAlignment="1" applyProtection="1">
      <alignment vertical="center"/>
      <protection locked="0"/>
    </xf>
    <xf numFmtId="3" fontId="2" fillId="3" borderId="31" xfId="0" applyNumberFormat="1" applyFont="1" applyFill="1" applyBorder="1"/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3">
    <cellStyle name="Navadno" xfId="0" builtinId="0"/>
    <cellStyle name="Navadno 2" xfId="1"/>
    <cellStyle name="Navadno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zoomScale="93" zoomScaleNormal="93" workbookViewId="0">
      <selection activeCell="G13" sqref="G13"/>
    </sheetView>
  </sheetViews>
  <sheetFormatPr defaultColWidth="9.140625" defaultRowHeight="15" x14ac:dyDescent="0.2"/>
  <cols>
    <col min="1" max="1" width="9.140625" style="3"/>
    <col min="2" max="2" width="52.85546875" style="3" customWidth="1"/>
    <col min="3" max="3" width="17.140625" style="3" customWidth="1"/>
    <col min="4" max="4" width="17.28515625" style="3" customWidth="1"/>
    <col min="5" max="5" width="21.28515625" style="3" customWidth="1"/>
    <col min="6" max="6" width="21.85546875" style="3" customWidth="1"/>
    <col min="7" max="7" width="12.7109375" style="3" customWidth="1"/>
    <col min="8" max="16384" width="9.140625" style="3"/>
  </cols>
  <sheetData>
    <row r="1" spans="1:9" ht="16.5" customHeight="1" thickBot="1" x14ac:dyDescent="0.3">
      <c r="A1" s="52" t="s">
        <v>63</v>
      </c>
      <c r="B1" s="52"/>
      <c r="C1" s="52"/>
      <c r="D1" s="52"/>
      <c r="E1" s="8"/>
      <c r="F1" s="8"/>
      <c r="G1" s="1" t="s">
        <v>64</v>
      </c>
    </row>
    <row r="2" spans="1:9" ht="15.75" x14ac:dyDescent="0.2">
      <c r="A2" s="9"/>
      <c r="B2" s="9"/>
      <c r="C2" s="9"/>
    </row>
    <row r="3" spans="1:9" ht="15.75" customHeight="1" thickBot="1" x14ac:dyDescent="0.25">
      <c r="F3" s="27"/>
    </row>
    <row r="4" spans="1:9" ht="81.75" customHeight="1" thickBot="1" x14ac:dyDescent="0.25">
      <c r="A4" s="50" t="s">
        <v>0</v>
      </c>
      <c r="B4" s="51"/>
      <c r="C4" s="10" t="s">
        <v>65</v>
      </c>
      <c r="D4" s="10" t="s">
        <v>66</v>
      </c>
      <c r="E4" s="11" t="s">
        <v>6</v>
      </c>
      <c r="F4" s="22" t="s">
        <v>7</v>
      </c>
      <c r="G4" s="33" t="s">
        <v>67</v>
      </c>
      <c r="I4" s="30"/>
    </row>
    <row r="5" spans="1:9" ht="16.5" thickBot="1" x14ac:dyDescent="0.3">
      <c r="A5" s="28"/>
      <c r="B5" s="29"/>
      <c r="C5" s="12">
        <v>1</v>
      </c>
      <c r="D5" s="12" t="s">
        <v>8</v>
      </c>
      <c r="E5" s="12">
        <v>3</v>
      </c>
      <c r="F5" s="23">
        <v>4</v>
      </c>
      <c r="G5" s="31" t="s">
        <v>9</v>
      </c>
    </row>
    <row r="6" spans="1:9" s="2" customFormat="1" ht="16.5" thickBot="1" x14ac:dyDescent="0.3">
      <c r="A6" s="18"/>
      <c r="B6" s="19" t="s">
        <v>1</v>
      </c>
      <c r="C6" s="48">
        <f>SUM(C7:C62)</f>
        <v>3134000</v>
      </c>
      <c r="D6" s="20">
        <f>E6+F6</f>
        <v>3542586.2800000007</v>
      </c>
      <c r="E6" s="20">
        <f>SUM(E7:E62)</f>
        <v>3500036.3500000006</v>
      </c>
      <c r="F6" s="24">
        <f>SUM(F7:F62)</f>
        <v>42549.93</v>
      </c>
      <c r="G6" s="34">
        <f>D6/C6*100</f>
        <v>113.03721378430123</v>
      </c>
    </row>
    <row r="7" spans="1:9" s="2" customFormat="1" ht="15.75" x14ac:dyDescent="0.2">
      <c r="A7" s="14">
        <v>1</v>
      </c>
      <c r="B7" s="40" t="s">
        <v>10</v>
      </c>
      <c r="C7" s="46">
        <v>210000</v>
      </c>
      <c r="D7" s="37">
        <f>E7+F7</f>
        <v>190536</v>
      </c>
      <c r="E7" s="16">
        <v>190536</v>
      </c>
      <c r="F7" s="25"/>
      <c r="G7" s="35">
        <f>D7/C7*100</f>
        <v>90.73142857142858</v>
      </c>
    </row>
    <row r="8" spans="1:9" s="2" customFormat="1" ht="15.75" x14ac:dyDescent="0.2">
      <c r="A8" s="15">
        <f>A7+1</f>
        <v>2</v>
      </c>
      <c r="B8" s="40" t="s">
        <v>11</v>
      </c>
      <c r="C8" s="46">
        <v>0</v>
      </c>
      <c r="D8" s="37">
        <f t="shared" ref="D8:D62" si="0">E8+F8</f>
        <v>0</v>
      </c>
      <c r="E8" s="17">
        <v>0</v>
      </c>
      <c r="F8" s="26">
        <v>0</v>
      </c>
      <c r="G8" s="35" t="e">
        <f t="shared" ref="G8:G13" si="1">D8/C8*100</f>
        <v>#DIV/0!</v>
      </c>
    </row>
    <row r="9" spans="1:9" s="2" customFormat="1" ht="15.75" x14ac:dyDescent="0.2">
      <c r="A9" s="15">
        <f t="shared" ref="A9:A62" si="2">A8+1</f>
        <v>3</v>
      </c>
      <c r="B9" s="41" t="s">
        <v>12</v>
      </c>
      <c r="C9" s="46">
        <v>210158</v>
      </c>
      <c r="D9" s="37">
        <f t="shared" si="0"/>
        <v>275729.24</v>
      </c>
      <c r="E9" s="17">
        <v>275729.24</v>
      </c>
      <c r="F9" s="26"/>
      <c r="G9" s="35">
        <f t="shared" si="1"/>
        <v>131.20092501831954</v>
      </c>
    </row>
    <row r="10" spans="1:9" s="2" customFormat="1" ht="15.75" x14ac:dyDescent="0.2">
      <c r="A10" s="15">
        <f t="shared" si="2"/>
        <v>4</v>
      </c>
      <c r="B10" s="41" t="s">
        <v>13</v>
      </c>
      <c r="C10" s="46">
        <v>210158</v>
      </c>
      <c r="D10" s="37">
        <f t="shared" si="0"/>
        <v>338317.1</v>
      </c>
      <c r="E10" s="17">
        <v>338317.1</v>
      </c>
      <c r="F10" s="26"/>
      <c r="G10" s="35">
        <f t="shared" si="1"/>
        <v>160.98226096555922</v>
      </c>
    </row>
    <row r="11" spans="1:9" s="2" customFormat="1" ht="15.75" x14ac:dyDescent="0.2">
      <c r="A11" s="15">
        <f t="shared" si="2"/>
        <v>5</v>
      </c>
      <c r="B11" s="41" t="s">
        <v>14</v>
      </c>
      <c r="C11" s="45">
        <v>49037</v>
      </c>
      <c r="D11" s="37">
        <f t="shared" si="0"/>
        <v>59301.3</v>
      </c>
      <c r="E11" s="17">
        <v>59301.3</v>
      </c>
      <c r="F11" s="26"/>
      <c r="G11" s="35">
        <f t="shared" si="1"/>
        <v>120.93174541672616</v>
      </c>
    </row>
    <row r="12" spans="1:9" s="2" customFormat="1" ht="30" x14ac:dyDescent="0.2">
      <c r="A12" s="15">
        <f t="shared" si="2"/>
        <v>6</v>
      </c>
      <c r="B12" s="44" t="s">
        <v>70</v>
      </c>
      <c r="C12" s="45">
        <v>767585</v>
      </c>
      <c r="D12" s="37">
        <f t="shared" si="0"/>
        <v>1164583.45</v>
      </c>
      <c r="E12" s="17">
        <v>1164583.45</v>
      </c>
      <c r="F12" s="26"/>
      <c r="G12" s="35">
        <f>D12/C12*100</f>
        <v>151.72045441221493</v>
      </c>
    </row>
    <row r="13" spans="1:9" s="2" customFormat="1" ht="30" x14ac:dyDescent="0.2">
      <c r="A13" s="15">
        <f t="shared" si="2"/>
        <v>7</v>
      </c>
      <c r="B13" s="44" t="s">
        <v>71</v>
      </c>
      <c r="C13" s="45">
        <v>10000</v>
      </c>
      <c r="D13" s="37">
        <f t="shared" si="0"/>
        <v>2636.7599999999998</v>
      </c>
      <c r="E13" s="17">
        <v>2636.7599999999998</v>
      </c>
      <c r="F13" s="26"/>
      <c r="G13" s="35">
        <f t="shared" si="1"/>
        <v>26.367599999999996</v>
      </c>
    </row>
    <row r="14" spans="1:9" s="2" customFormat="1" ht="15.75" x14ac:dyDescent="0.2">
      <c r="A14" s="15">
        <f t="shared" si="2"/>
        <v>8</v>
      </c>
      <c r="B14" s="42" t="s">
        <v>15</v>
      </c>
      <c r="C14" s="45">
        <v>105105</v>
      </c>
      <c r="D14" s="37">
        <f t="shared" si="0"/>
        <v>146419</v>
      </c>
      <c r="E14" s="17">
        <v>146419</v>
      </c>
      <c r="F14" s="26"/>
      <c r="G14" s="36">
        <f>D14/C14*100</f>
        <v>139.30735930735932</v>
      </c>
    </row>
    <row r="15" spans="1:9" s="2" customFormat="1" ht="15.75" x14ac:dyDescent="0.2">
      <c r="A15" s="15">
        <f t="shared" si="2"/>
        <v>9</v>
      </c>
      <c r="B15" s="42" t="s">
        <v>16</v>
      </c>
      <c r="C15" s="45">
        <v>5000</v>
      </c>
      <c r="D15" s="37">
        <f t="shared" si="0"/>
        <v>13749.17</v>
      </c>
      <c r="E15" s="17">
        <v>13749.17</v>
      </c>
      <c r="F15" s="26"/>
      <c r="G15" s="36">
        <f t="shared" ref="G15:G51" si="3">D15/C15*100</f>
        <v>274.98339999999996</v>
      </c>
    </row>
    <row r="16" spans="1:9" s="2" customFormat="1" ht="15.75" x14ac:dyDescent="0.2">
      <c r="A16" s="15">
        <f t="shared" si="2"/>
        <v>10</v>
      </c>
      <c r="B16" s="42" t="s">
        <v>17</v>
      </c>
      <c r="C16" s="45">
        <v>50672</v>
      </c>
      <c r="D16" s="37">
        <f t="shared" si="0"/>
        <v>13109.35</v>
      </c>
      <c r="E16" s="17">
        <v>13109.35</v>
      </c>
      <c r="F16" s="26"/>
      <c r="G16" s="36">
        <f t="shared" si="3"/>
        <v>25.870993842753393</v>
      </c>
    </row>
    <row r="17" spans="1:7" s="2" customFormat="1" ht="15.75" x14ac:dyDescent="0.2">
      <c r="A17" s="15">
        <f t="shared" si="2"/>
        <v>11</v>
      </c>
      <c r="B17" s="42" t="s">
        <v>18</v>
      </c>
      <c r="C17" s="45">
        <v>10000</v>
      </c>
      <c r="D17" s="37">
        <f t="shared" si="0"/>
        <v>6182.4</v>
      </c>
      <c r="E17" s="17">
        <v>6182.4</v>
      </c>
      <c r="F17" s="26"/>
      <c r="G17" s="36">
        <f t="shared" si="3"/>
        <v>61.823999999999998</v>
      </c>
    </row>
    <row r="18" spans="1:7" s="2" customFormat="1" ht="15.75" x14ac:dyDescent="0.2">
      <c r="A18" s="15">
        <f t="shared" si="2"/>
        <v>12</v>
      </c>
      <c r="B18" s="42" t="s">
        <v>19</v>
      </c>
      <c r="C18" s="45">
        <v>13000</v>
      </c>
      <c r="D18" s="37">
        <f t="shared" si="0"/>
        <v>20679.91</v>
      </c>
      <c r="E18" s="17">
        <v>20679.91</v>
      </c>
      <c r="F18" s="26"/>
      <c r="G18" s="36">
        <f t="shared" si="3"/>
        <v>159.07623076923076</v>
      </c>
    </row>
    <row r="19" spans="1:7" s="2" customFormat="1" ht="15.75" x14ac:dyDescent="0.2">
      <c r="A19" s="15">
        <f t="shared" si="2"/>
        <v>13</v>
      </c>
      <c r="B19" s="42" t="s">
        <v>20</v>
      </c>
      <c r="C19" s="45">
        <v>50000</v>
      </c>
      <c r="D19" s="37">
        <f t="shared" si="0"/>
        <v>41465.160000000003</v>
      </c>
      <c r="E19" s="17">
        <v>41465.160000000003</v>
      </c>
      <c r="F19" s="26"/>
      <c r="G19" s="36">
        <f t="shared" si="3"/>
        <v>82.930319999999995</v>
      </c>
    </row>
    <row r="20" spans="1:7" s="2" customFormat="1" ht="15.75" x14ac:dyDescent="0.2">
      <c r="A20" s="15">
        <f t="shared" si="2"/>
        <v>14</v>
      </c>
      <c r="B20" s="42" t="s">
        <v>21</v>
      </c>
      <c r="C20" s="45">
        <v>15000</v>
      </c>
      <c r="D20" s="37">
        <f t="shared" si="0"/>
        <v>16355.000000000004</v>
      </c>
      <c r="E20" s="17">
        <v>16355.000000000004</v>
      </c>
      <c r="F20" s="26"/>
      <c r="G20" s="36">
        <f t="shared" si="3"/>
        <v>109.03333333333336</v>
      </c>
    </row>
    <row r="21" spans="1:7" s="2" customFormat="1" ht="15.75" x14ac:dyDescent="0.2">
      <c r="A21" s="15">
        <f t="shared" si="2"/>
        <v>15</v>
      </c>
      <c r="B21" s="42" t="s">
        <v>22</v>
      </c>
      <c r="C21" s="45">
        <v>10000</v>
      </c>
      <c r="D21" s="37">
        <f t="shared" si="0"/>
        <v>8271.41</v>
      </c>
      <c r="E21" s="17">
        <v>8271.41</v>
      </c>
      <c r="F21" s="26"/>
      <c r="G21" s="36">
        <f t="shared" si="3"/>
        <v>82.714100000000002</v>
      </c>
    </row>
    <row r="22" spans="1:7" s="2" customFormat="1" ht="15.75" x14ac:dyDescent="0.2">
      <c r="A22" s="15">
        <f t="shared" si="2"/>
        <v>16</v>
      </c>
      <c r="B22" s="42" t="s">
        <v>23</v>
      </c>
      <c r="C22" s="45">
        <v>35000</v>
      </c>
      <c r="D22" s="37">
        <f t="shared" si="0"/>
        <v>51518.670000000006</v>
      </c>
      <c r="E22" s="17">
        <v>51518.670000000006</v>
      </c>
      <c r="F22" s="26"/>
      <c r="G22" s="36">
        <f t="shared" si="3"/>
        <v>147.19620000000003</v>
      </c>
    </row>
    <row r="23" spans="1:7" s="2" customFormat="1" ht="15.75" x14ac:dyDescent="0.2">
      <c r="A23" s="15">
        <f t="shared" si="2"/>
        <v>17</v>
      </c>
      <c r="B23" s="42" t="s">
        <v>24</v>
      </c>
      <c r="C23" s="45">
        <v>21000</v>
      </c>
      <c r="D23" s="37">
        <f t="shared" si="0"/>
        <v>26439.37</v>
      </c>
      <c r="E23" s="17">
        <v>26439.37</v>
      </c>
      <c r="F23" s="26"/>
      <c r="G23" s="36">
        <f t="shared" si="3"/>
        <v>125.9017619047619</v>
      </c>
    </row>
    <row r="24" spans="1:7" s="2" customFormat="1" ht="15.75" x14ac:dyDescent="0.2">
      <c r="A24" s="15">
        <f t="shared" si="2"/>
        <v>18</v>
      </c>
      <c r="B24" s="42" t="s">
        <v>25</v>
      </c>
      <c r="C24" s="45">
        <v>18000</v>
      </c>
      <c r="D24" s="37">
        <f t="shared" si="0"/>
        <v>23268.85</v>
      </c>
      <c r="E24" s="17">
        <v>23268.85</v>
      </c>
      <c r="F24" s="26"/>
      <c r="G24" s="36">
        <f t="shared" si="3"/>
        <v>129.27138888888888</v>
      </c>
    </row>
    <row r="25" spans="1:7" s="2" customFormat="1" ht="15.75" x14ac:dyDescent="0.2">
      <c r="A25" s="15">
        <f t="shared" si="2"/>
        <v>19</v>
      </c>
      <c r="B25" s="42" t="s">
        <v>26</v>
      </c>
      <c r="C25" s="45">
        <v>20000</v>
      </c>
      <c r="D25" s="37">
        <f t="shared" si="0"/>
        <v>61640.569999999992</v>
      </c>
      <c r="E25" s="17">
        <v>61640.569999999992</v>
      </c>
      <c r="F25" s="26"/>
      <c r="G25" s="36">
        <f t="shared" si="3"/>
        <v>308.20285000000001</v>
      </c>
    </row>
    <row r="26" spans="1:7" s="2" customFormat="1" ht="15.75" x14ac:dyDescent="0.2">
      <c r="A26" s="15">
        <f t="shared" si="2"/>
        <v>20</v>
      </c>
      <c r="B26" s="42" t="s">
        <v>27</v>
      </c>
      <c r="C26" s="45">
        <v>10000</v>
      </c>
      <c r="D26" s="37">
        <f t="shared" si="0"/>
        <v>29108.229999999996</v>
      </c>
      <c r="E26" s="17">
        <v>29108.229999999996</v>
      </c>
      <c r="F26" s="26"/>
      <c r="G26" s="36">
        <f t="shared" si="3"/>
        <v>291.08229999999998</v>
      </c>
    </row>
    <row r="27" spans="1:7" s="2" customFormat="1" ht="15.75" x14ac:dyDescent="0.2">
      <c r="A27" s="15">
        <f t="shared" si="2"/>
        <v>21</v>
      </c>
      <c r="B27" s="42" t="s">
        <v>28</v>
      </c>
      <c r="C27" s="45">
        <v>92000</v>
      </c>
      <c r="D27" s="37">
        <f t="shared" si="0"/>
        <v>87786.50999999998</v>
      </c>
      <c r="E27" s="17">
        <v>87786.50999999998</v>
      </c>
      <c r="F27" s="26"/>
      <c r="G27" s="36">
        <f t="shared" si="3"/>
        <v>95.420119565217362</v>
      </c>
    </row>
    <row r="28" spans="1:7" s="2" customFormat="1" ht="15.75" x14ac:dyDescent="0.2">
      <c r="A28" s="15">
        <f t="shared" si="2"/>
        <v>22</v>
      </c>
      <c r="B28" s="42" t="s">
        <v>29</v>
      </c>
      <c r="C28" s="45">
        <v>60000</v>
      </c>
      <c r="D28" s="37">
        <f t="shared" si="0"/>
        <v>56526.240000000005</v>
      </c>
      <c r="E28" s="17">
        <v>56526.240000000005</v>
      </c>
      <c r="F28" s="26"/>
      <c r="G28" s="36">
        <f t="shared" si="3"/>
        <v>94.210400000000007</v>
      </c>
    </row>
    <row r="29" spans="1:7" s="2" customFormat="1" ht="15.75" x14ac:dyDescent="0.2">
      <c r="A29" s="15">
        <f t="shared" si="2"/>
        <v>23</v>
      </c>
      <c r="B29" s="42" t="s">
        <v>30</v>
      </c>
      <c r="C29" s="45">
        <v>132374</v>
      </c>
      <c r="D29" s="37">
        <f t="shared" si="0"/>
        <v>52308.35</v>
      </c>
      <c r="E29" s="17">
        <v>52308.35</v>
      </c>
      <c r="F29" s="26"/>
      <c r="G29" s="36">
        <f t="shared" si="3"/>
        <v>39.515577077069516</v>
      </c>
    </row>
    <row r="30" spans="1:7" s="2" customFormat="1" ht="15.75" x14ac:dyDescent="0.2">
      <c r="A30" s="15">
        <f t="shared" si="2"/>
        <v>24</v>
      </c>
      <c r="B30" s="42" t="s">
        <v>31</v>
      </c>
      <c r="C30" s="45">
        <v>15000</v>
      </c>
      <c r="D30" s="37">
        <f t="shared" si="0"/>
        <v>16308.78</v>
      </c>
      <c r="E30" s="17">
        <v>16308.78</v>
      </c>
      <c r="F30" s="26"/>
      <c r="G30" s="36">
        <f t="shared" si="3"/>
        <v>108.72520000000002</v>
      </c>
    </row>
    <row r="31" spans="1:7" s="2" customFormat="1" ht="15.75" x14ac:dyDescent="0.2">
      <c r="A31" s="15">
        <f t="shared" si="2"/>
        <v>25</v>
      </c>
      <c r="B31" s="42" t="s">
        <v>32</v>
      </c>
      <c r="C31" s="45">
        <v>70000</v>
      </c>
      <c r="D31" s="37">
        <f t="shared" si="0"/>
        <v>93561.98000000001</v>
      </c>
      <c r="E31" s="17">
        <v>93561.98000000001</v>
      </c>
      <c r="F31" s="26"/>
      <c r="G31" s="36">
        <f t="shared" si="3"/>
        <v>133.65997142857145</v>
      </c>
    </row>
    <row r="32" spans="1:7" s="2" customFormat="1" ht="15.75" x14ac:dyDescent="0.2">
      <c r="A32" s="15">
        <f>A31+1</f>
        <v>26</v>
      </c>
      <c r="B32" s="42" t="s">
        <v>33</v>
      </c>
      <c r="C32" s="45">
        <v>45000</v>
      </c>
      <c r="D32" s="37">
        <f t="shared" si="0"/>
        <v>24364.460000000003</v>
      </c>
      <c r="E32" s="17">
        <v>24364.460000000003</v>
      </c>
      <c r="F32" s="26"/>
      <c r="G32" s="36">
        <f t="shared" si="3"/>
        <v>54.143244444444449</v>
      </c>
    </row>
    <row r="33" spans="1:7" s="2" customFormat="1" ht="15.75" x14ac:dyDescent="0.2">
      <c r="A33" s="15">
        <f t="shared" si="2"/>
        <v>27</v>
      </c>
      <c r="B33" s="42" t="s">
        <v>34</v>
      </c>
      <c r="C33" s="45">
        <v>10000</v>
      </c>
      <c r="D33" s="37">
        <f t="shared" si="0"/>
        <v>16169.65</v>
      </c>
      <c r="E33" s="17">
        <v>16169.65</v>
      </c>
      <c r="F33" s="26"/>
      <c r="G33" s="36">
        <f t="shared" si="3"/>
        <v>161.69649999999999</v>
      </c>
    </row>
    <row r="34" spans="1:7" s="2" customFormat="1" ht="15.75" x14ac:dyDescent="0.2">
      <c r="A34" s="15">
        <f t="shared" si="2"/>
        <v>28</v>
      </c>
      <c r="B34" s="42" t="s">
        <v>35</v>
      </c>
      <c r="C34" s="45">
        <v>4000</v>
      </c>
      <c r="D34" s="37">
        <f t="shared" si="0"/>
        <v>7485.58</v>
      </c>
      <c r="E34" s="17">
        <v>7485.58</v>
      </c>
      <c r="F34" s="26"/>
      <c r="G34" s="36">
        <f t="shared" si="3"/>
        <v>187.1395</v>
      </c>
    </row>
    <row r="35" spans="1:7" s="2" customFormat="1" ht="15.75" x14ac:dyDescent="0.2">
      <c r="A35" s="15">
        <f t="shared" si="2"/>
        <v>29</v>
      </c>
      <c r="B35" s="42" t="s">
        <v>36</v>
      </c>
      <c r="C35" s="45">
        <v>50000</v>
      </c>
      <c r="D35" s="37">
        <f t="shared" si="0"/>
        <v>12015.52</v>
      </c>
      <c r="E35" s="17">
        <v>12015.52</v>
      </c>
      <c r="F35" s="26"/>
      <c r="G35" s="36">
        <f t="shared" si="3"/>
        <v>24.031040000000001</v>
      </c>
    </row>
    <row r="36" spans="1:7" s="2" customFormat="1" ht="15.75" x14ac:dyDescent="0.2">
      <c r="A36" s="15">
        <f t="shared" si="2"/>
        <v>30</v>
      </c>
      <c r="B36" s="42" t="s">
        <v>37</v>
      </c>
      <c r="C36" s="45">
        <v>25000</v>
      </c>
      <c r="D36" s="37">
        <f t="shared" si="0"/>
        <v>14598.91</v>
      </c>
      <c r="E36" s="17">
        <v>14598.91</v>
      </c>
      <c r="F36" s="26"/>
      <c r="G36" s="36">
        <f t="shared" si="3"/>
        <v>58.395640000000007</v>
      </c>
    </row>
    <row r="37" spans="1:7" s="2" customFormat="1" ht="15.75" x14ac:dyDescent="0.2">
      <c r="A37" s="15">
        <f t="shared" si="2"/>
        <v>31</v>
      </c>
      <c r="B37" s="42" t="s">
        <v>38</v>
      </c>
      <c r="C37" s="45">
        <v>60000</v>
      </c>
      <c r="D37" s="37">
        <f t="shared" si="0"/>
        <v>70707.899999999994</v>
      </c>
      <c r="E37" s="17">
        <v>70707.899999999994</v>
      </c>
      <c r="F37" s="26"/>
      <c r="G37" s="36">
        <f t="shared" si="3"/>
        <v>117.84649999999999</v>
      </c>
    </row>
    <row r="38" spans="1:7" s="2" customFormat="1" ht="15.75" x14ac:dyDescent="0.2">
      <c r="A38" s="15">
        <f t="shared" si="2"/>
        <v>32</v>
      </c>
      <c r="B38" s="42" t="s">
        <v>39</v>
      </c>
      <c r="C38" s="45">
        <v>6613</v>
      </c>
      <c r="D38" s="37">
        <f t="shared" si="0"/>
        <v>8373</v>
      </c>
      <c r="E38" s="17">
        <v>8373</v>
      </c>
      <c r="F38" s="26"/>
      <c r="G38" s="36">
        <f t="shared" si="3"/>
        <v>126.61424466959019</v>
      </c>
    </row>
    <row r="39" spans="1:7" s="2" customFormat="1" ht="15.75" x14ac:dyDescent="0.2">
      <c r="A39" s="15">
        <f t="shared" si="2"/>
        <v>33</v>
      </c>
      <c r="B39" s="42" t="s">
        <v>40</v>
      </c>
      <c r="C39" s="45">
        <v>5000</v>
      </c>
      <c r="D39" s="37">
        <f t="shared" si="0"/>
        <v>9773.9399999999987</v>
      </c>
      <c r="E39" s="17">
        <v>9773.9399999999987</v>
      </c>
      <c r="F39" s="26"/>
      <c r="G39" s="36">
        <f t="shared" si="3"/>
        <v>195.47879999999998</v>
      </c>
    </row>
    <row r="40" spans="1:7" s="2" customFormat="1" ht="15.75" x14ac:dyDescent="0.2">
      <c r="A40" s="15">
        <f t="shared" si="2"/>
        <v>34</v>
      </c>
      <c r="B40" s="42" t="s">
        <v>41</v>
      </c>
      <c r="C40" s="45">
        <v>70276</v>
      </c>
      <c r="D40" s="37">
        <f t="shared" si="0"/>
        <v>15341.460000000001</v>
      </c>
      <c r="E40" s="17">
        <v>15341.460000000001</v>
      </c>
      <c r="F40" s="26"/>
      <c r="G40" s="36">
        <f t="shared" si="3"/>
        <v>21.830297683419662</v>
      </c>
    </row>
    <row r="41" spans="1:7" s="2" customFormat="1" ht="15.75" x14ac:dyDescent="0.2">
      <c r="A41" s="15">
        <f t="shared" si="2"/>
        <v>35</v>
      </c>
      <c r="B41" s="42" t="s">
        <v>42</v>
      </c>
      <c r="C41" s="45">
        <v>3000</v>
      </c>
      <c r="D41" s="37">
        <f t="shared" si="0"/>
        <v>0</v>
      </c>
      <c r="E41" s="17">
        <v>0</v>
      </c>
      <c r="F41" s="26"/>
      <c r="G41" s="36">
        <f t="shared" si="3"/>
        <v>0</v>
      </c>
    </row>
    <row r="42" spans="1:7" s="2" customFormat="1" ht="15.75" x14ac:dyDescent="0.2">
      <c r="A42" s="15">
        <f t="shared" si="2"/>
        <v>36</v>
      </c>
      <c r="B42" s="42" t="s">
        <v>43</v>
      </c>
      <c r="C42" s="45">
        <v>50000</v>
      </c>
      <c r="D42" s="37">
        <f t="shared" si="0"/>
        <v>10636.04</v>
      </c>
      <c r="E42" s="17">
        <v>10636.04</v>
      </c>
      <c r="F42" s="26"/>
      <c r="G42" s="36">
        <f t="shared" si="3"/>
        <v>21.272080000000003</v>
      </c>
    </row>
    <row r="43" spans="1:7" s="2" customFormat="1" ht="15.75" x14ac:dyDescent="0.2">
      <c r="A43" s="15">
        <f t="shared" si="2"/>
        <v>37</v>
      </c>
      <c r="B43" s="42" t="s">
        <v>44</v>
      </c>
      <c r="C43" s="45">
        <v>20000</v>
      </c>
      <c r="D43" s="37">
        <f t="shared" si="0"/>
        <v>9242.380000000001</v>
      </c>
      <c r="E43" s="17">
        <v>9242.380000000001</v>
      </c>
      <c r="F43" s="26"/>
      <c r="G43" s="36">
        <f t="shared" si="3"/>
        <v>46.211900000000007</v>
      </c>
    </row>
    <row r="44" spans="1:7" s="2" customFormat="1" ht="15.75" x14ac:dyDescent="0.2">
      <c r="A44" s="15">
        <f t="shared" si="2"/>
        <v>38</v>
      </c>
      <c r="B44" s="42" t="s">
        <v>45</v>
      </c>
      <c r="C44" s="45">
        <v>70000</v>
      </c>
      <c r="D44" s="37">
        <f t="shared" si="0"/>
        <v>45115.41</v>
      </c>
      <c r="E44" s="17">
        <v>45115.41</v>
      </c>
      <c r="F44" s="26"/>
      <c r="G44" s="36">
        <f t="shared" si="3"/>
        <v>64.450585714285722</v>
      </c>
    </row>
    <row r="45" spans="1:7" s="2" customFormat="1" ht="15.75" x14ac:dyDescent="0.2">
      <c r="A45" s="15">
        <f t="shared" si="2"/>
        <v>39</v>
      </c>
      <c r="B45" s="42" t="s">
        <v>46</v>
      </c>
      <c r="C45" s="45">
        <v>10000</v>
      </c>
      <c r="D45" s="37">
        <f t="shared" si="0"/>
        <v>322.72000000000003</v>
      </c>
      <c r="E45" s="17">
        <v>322.72000000000003</v>
      </c>
      <c r="F45" s="26"/>
      <c r="G45" s="36">
        <f t="shared" si="3"/>
        <v>3.2272000000000003</v>
      </c>
    </row>
    <row r="46" spans="1:7" s="2" customFormat="1" ht="15.75" x14ac:dyDescent="0.2">
      <c r="A46" s="15">
        <f>A45+1</f>
        <v>40</v>
      </c>
      <c r="B46" s="42" t="s">
        <v>47</v>
      </c>
      <c r="C46" s="45">
        <v>10000</v>
      </c>
      <c r="D46" s="37">
        <f t="shared" si="0"/>
        <v>5188.8499999999995</v>
      </c>
      <c r="E46" s="17">
        <v>5188.8499999999995</v>
      </c>
      <c r="F46" s="26"/>
      <c r="G46" s="36">
        <f t="shared" si="3"/>
        <v>51.888499999999993</v>
      </c>
    </row>
    <row r="47" spans="1:7" s="2" customFormat="1" ht="15.75" x14ac:dyDescent="0.2">
      <c r="A47" s="15">
        <f t="shared" si="2"/>
        <v>41</v>
      </c>
      <c r="B47" s="42" t="s">
        <v>48</v>
      </c>
      <c r="C47" s="32">
        <v>70053</v>
      </c>
      <c r="D47" s="37">
        <f t="shared" si="0"/>
        <v>42549.93</v>
      </c>
      <c r="E47" s="17">
        <v>0</v>
      </c>
      <c r="F47" s="26">
        <v>42549.93</v>
      </c>
      <c r="G47" s="36">
        <f>D47/C47*100</f>
        <v>60.73962571196094</v>
      </c>
    </row>
    <row r="48" spans="1:7" s="2" customFormat="1" ht="15.75" x14ac:dyDescent="0.2">
      <c r="A48" s="15">
        <f t="shared" si="2"/>
        <v>42</v>
      </c>
      <c r="B48" s="42" t="s">
        <v>49</v>
      </c>
      <c r="C48" s="45">
        <v>10000</v>
      </c>
      <c r="D48" s="37">
        <f t="shared" si="0"/>
        <v>4236.9800000000005</v>
      </c>
      <c r="E48" s="17">
        <v>4236.9800000000005</v>
      </c>
      <c r="F48" s="26"/>
      <c r="G48" s="36">
        <f t="shared" si="3"/>
        <v>42.369800000000005</v>
      </c>
    </row>
    <row r="49" spans="1:7" s="2" customFormat="1" ht="15.75" x14ac:dyDescent="0.2">
      <c r="A49" s="15">
        <f t="shared" si="2"/>
        <v>43</v>
      </c>
      <c r="B49" s="42" t="s">
        <v>72</v>
      </c>
      <c r="C49" s="45">
        <v>32032</v>
      </c>
      <c r="D49" s="37">
        <f t="shared" si="0"/>
        <v>37933.659999999996</v>
      </c>
      <c r="E49" s="17">
        <v>37933.659999999996</v>
      </c>
      <c r="F49" s="26"/>
      <c r="G49" s="36">
        <f t="shared" si="3"/>
        <v>118.42426323676322</v>
      </c>
    </row>
    <row r="50" spans="1:7" s="2" customFormat="1" ht="15.75" x14ac:dyDescent="0.2">
      <c r="A50" s="15">
        <f t="shared" si="2"/>
        <v>44</v>
      </c>
      <c r="B50" s="42" t="s">
        <v>60</v>
      </c>
      <c r="C50" s="45">
        <v>13000</v>
      </c>
      <c r="D50" s="37">
        <f t="shared" si="0"/>
        <v>3461.16</v>
      </c>
      <c r="E50" s="17">
        <v>3461.16</v>
      </c>
      <c r="F50" s="26"/>
      <c r="G50" s="36">
        <f t="shared" si="3"/>
        <v>26.624307692307692</v>
      </c>
    </row>
    <row r="51" spans="1:7" s="2" customFormat="1" ht="15.75" x14ac:dyDescent="0.2">
      <c r="A51" s="15">
        <f t="shared" si="2"/>
        <v>45</v>
      </c>
      <c r="B51" s="42" t="s">
        <v>61</v>
      </c>
      <c r="C51" s="45">
        <v>52063</v>
      </c>
      <c r="D51" s="37">
        <f t="shared" si="0"/>
        <v>89804.57</v>
      </c>
      <c r="E51" s="17">
        <v>89804.57</v>
      </c>
      <c r="F51" s="26"/>
      <c r="G51" s="36">
        <f t="shared" si="3"/>
        <v>172.49211532182164</v>
      </c>
    </row>
    <row r="52" spans="1:7" s="2" customFormat="1" ht="15.75" x14ac:dyDescent="0.2">
      <c r="A52" s="15">
        <f t="shared" si="2"/>
        <v>46</v>
      </c>
      <c r="B52" s="42" t="s">
        <v>62</v>
      </c>
      <c r="C52" s="45">
        <v>11000</v>
      </c>
      <c r="D52" s="37">
        <f t="shared" si="0"/>
        <v>2523.75</v>
      </c>
      <c r="E52" s="17">
        <v>2523.75</v>
      </c>
      <c r="F52" s="26"/>
      <c r="G52" s="36">
        <f>D52/C52*100</f>
        <v>22.943181818181817</v>
      </c>
    </row>
    <row r="53" spans="1:7" s="2" customFormat="1" ht="15.75" x14ac:dyDescent="0.2">
      <c r="A53" s="15">
        <f t="shared" si="2"/>
        <v>47</v>
      </c>
      <c r="B53" s="42" t="s">
        <v>50</v>
      </c>
      <c r="C53" s="45">
        <v>1000</v>
      </c>
      <c r="D53" s="37">
        <f t="shared" si="0"/>
        <v>637.96</v>
      </c>
      <c r="E53" s="17">
        <v>637.96</v>
      </c>
      <c r="F53" s="26"/>
      <c r="G53" s="36">
        <f t="shared" ref="G53:G59" si="4">D53/C53*100</f>
        <v>63.796000000000006</v>
      </c>
    </row>
    <row r="54" spans="1:7" s="2" customFormat="1" ht="15.75" x14ac:dyDescent="0.2">
      <c r="A54" s="15">
        <f t="shared" si="2"/>
        <v>48</v>
      </c>
      <c r="B54" s="42" t="s">
        <v>51</v>
      </c>
      <c r="C54" s="45">
        <v>3737</v>
      </c>
      <c r="D54" s="37">
        <f t="shared" si="0"/>
        <v>9411.0899999999965</v>
      </c>
      <c r="E54" s="17">
        <v>9411.0899999999965</v>
      </c>
      <c r="F54" s="26"/>
      <c r="G54" s="36">
        <f t="shared" si="4"/>
        <v>251.83542948889476</v>
      </c>
    </row>
    <row r="55" spans="1:7" s="2" customFormat="1" ht="15.75" x14ac:dyDescent="0.2">
      <c r="A55" s="15">
        <f t="shared" si="2"/>
        <v>49</v>
      </c>
      <c r="B55" s="42" t="s">
        <v>52</v>
      </c>
      <c r="C55" s="45">
        <v>19000</v>
      </c>
      <c r="D55" s="37">
        <f t="shared" si="0"/>
        <v>22102.04</v>
      </c>
      <c r="E55" s="17">
        <v>22102.04</v>
      </c>
      <c r="F55" s="26"/>
      <c r="G55" s="36">
        <f t="shared" si="4"/>
        <v>116.32652631578948</v>
      </c>
    </row>
    <row r="56" spans="1:7" s="2" customFormat="1" ht="15.75" x14ac:dyDescent="0.2">
      <c r="A56" s="15">
        <f t="shared" si="2"/>
        <v>50</v>
      </c>
      <c r="B56" s="42" t="s">
        <v>53</v>
      </c>
      <c r="C56" s="45">
        <v>11000</v>
      </c>
      <c r="D56" s="37">
        <f t="shared" si="0"/>
        <v>7781.02</v>
      </c>
      <c r="E56" s="17">
        <v>7781.02</v>
      </c>
      <c r="F56" s="26"/>
      <c r="G56" s="36">
        <f t="shared" si="4"/>
        <v>70.736545454545464</v>
      </c>
    </row>
    <row r="57" spans="1:7" s="2" customFormat="1" ht="15.75" x14ac:dyDescent="0.2">
      <c r="A57" s="15">
        <f t="shared" si="2"/>
        <v>51</v>
      </c>
      <c r="B57" s="43" t="s">
        <v>54</v>
      </c>
      <c r="C57" s="45">
        <v>10000</v>
      </c>
      <c r="D57" s="37">
        <f t="shared" si="0"/>
        <v>11662.699999999999</v>
      </c>
      <c r="E57" s="17">
        <v>11662.699999999999</v>
      </c>
      <c r="F57" s="26"/>
      <c r="G57" s="36">
        <f t="shared" si="4"/>
        <v>116.627</v>
      </c>
    </row>
    <row r="58" spans="1:7" s="2" customFormat="1" ht="15.75" x14ac:dyDescent="0.2">
      <c r="A58" s="15">
        <f t="shared" si="2"/>
        <v>52</v>
      </c>
      <c r="B58" s="43" t="s">
        <v>55</v>
      </c>
      <c r="C58" s="45">
        <v>5000</v>
      </c>
      <c r="D58" s="37">
        <f t="shared" si="0"/>
        <v>612.25</v>
      </c>
      <c r="E58" s="17">
        <v>612.25</v>
      </c>
      <c r="F58" s="26"/>
      <c r="G58" s="36">
        <f t="shared" si="4"/>
        <v>12.245000000000001</v>
      </c>
    </row>
    <row r="59" spans="1:7" s="2" customFormat="1" ht="15.75" x14ac:dyDescent="0.2">
      <c r="A59" s="15">
        <f t="shared" si="2"/>
        <v>53</v>
      </c>
      <c r="B59" s="43" t="s">
        <v>56</v>
      </c>
      <c r="C59" s="45">
        <v>21016</v>
      </c>
      <c r="D59" s="37">
        <f t="shared" si="0"/>
        <v>46725.02</v>
      </c>
      <c r="E59" s="17">
        <v>46725.02</v>
      </c>
      <c r="F59" s="26"/>
      <c r="G59" s="36">
        <f t="shared" si="4"/>
        <v>222.33070041872858</v>
      </c>
    </row>
    <row r="60" spans="1:7" s="2" customFormat="1" ht="30" x14ac:dyDescent="0.2">
      <c r="A60" s="15">
        <f t="shared" si="2"/>
        <v>54</v>
      </c>
      <c r="B60" s="44" t="s">
        <v>57</v>
      </c>
      <c r="C60" s="47">
        <v>16016</v>
      </c>
      <c r="D60" s="37">
        <f t="shared" si="0"/>
        <v>7838.56</v>
      </c>
      <c r="E60" s="38">
        <v>7838.56</v>
      </c>
      <c r="F60" s="39"/>
      <c r="G60" s="36">
        <f>D60/C60*100</f>
        <v>48.942057942057943</v>
      </c>
    </row>
    <row r="61" spans="1:7" s="2" customFormat="1" ht="21" customHeight="1" x14ac:dyDescent="0.2">
      <c r="A61" s="15">
        <f t="shared" si="2"/>
        <v>55</v>
      </c>
      <c r="B61" s="44" t="s">
        <v>58</v>
      </c>
      <c r="C61" s="47">
        <v>195105</v>
      </c>
      <c r="D61" s="37">
        <f t="shared" si="0"/>
        <v>167363.24000000002</v>
      </c>
      <c r="E61" s="38">
        <v>167363.24000000002</v>
      </c>
      <c r="F61" s="39"/>
      <c r="G61" s="36">
        <f>D61/C61*100</f>
        <v>85.781112734168801</v>
      </c>
    </row>
    <row r="62" spans="1:7" s="2" customFormat="1" ht="15.75" x14ac:dyDescent="0.2">
      <c r="A62" s="15">
        <f t="shared" si="2"/>
        <v>56</v>
      </c>
      <c r="B62" s="43" t="s">
        <v>59</v>
      </c>
      <c r="C62" s="45">
        <v>36000</v>
      </c>
      <c r="D62" s="37">
        <f t="shared" si="0"/>
        <v>42803.729999999996</v>
      </c>
      <c r="E62" s="45">
        <v>42803.729999999996</v>
      </c>
      <c r="F62" s="45"/>
      <c r="G62" s="36">
        <f>D62/C62*100</f>
        <v>118.89924999999999</v>
      </c>
    </row>
    <row r="63" spans="1:7" s="2" customFormat="1" x14ac:dyDescent="0.2"/>
    <row r="64" spans="1:7" s="2" customFormat="1" ht="12.75" customHeight="1" x14ac:dyDescent="0.2">
      <c r="A64" s="49" t="s">
        <v>2</v>
      </c>
      <c r="B64" s="49"/>
      <c r="C64" s="21"/>
      <c r="D64" s="4"/>
      <c r="E64" s="4"/>
      <c r="F64" s="4"/>
    </row>
    <row r="65" spans="1:10" s="2" customFormat="1" x14ac:dyDescent="0.2">
      <c r="A65" s="53"/>
      <c r="B65" s="54"/>
      <c r="C65" s="54"/>
      <c r="D65" s="54"/>
      <c r="E65" s="54"/>
      <c r="F65" s="54"/>
      <c r="G65" s="55"/>
      <c r="H65" s="5"/>
      <c r="I65" s="5"/>
      <c r="J65" s="5"/>
    </row>
    <row r="66" spans="1:10" s="2" customFormat="1" x14ac:dyDescent="0.2">
      <c r="A66" s="56"/>
      <c r="B66" s="57"/>
      <c r="C66" s="57"/>
      <c r="D66" s="57"/>
      <c r="E66" s="57"/>
      <c r="F66" s="57"/>
      <c r="G66" s="58"/>
      <c r="H66" s="5"/>
      <c r="I66" s="5"/>
      <c r="J66" s="5"/>
    </row>
    <row r="67" spans="1:10" s="2" customFormat="1" x14ac:dyDescent="0.2">
      <c r="A67" s="56"/>
      <c r="B67" s="57"/>
      <c r="C67" s="57"/>
      <c r="D67" s="57"/>
      <c r="E67" s="57"/>
      <c r="F67" s="57"/>
      <c r="G67" s="58"/>
      <c r="H67" s="5"/>
      <c r="I67" s="5"/>
      <c r="J67" s="5"/>
    </row>
    <row r="68" spans="1:10" s="2" customFormat="1" x14ac:dyDescent="0.2">
      <c r="A68" s="59"/>
      <c r="B68" s="60"/>
      <c r="C68" s="60"/>
      <c r="D68" s="60"/>
      <c r="E68" s="60"/>
      <c r="F68" s="60"/>
      <c r="G68" s="61"/>
      <c r="H68" s="5"/>
      <c r="I68" s="5"/>
      <c r="J68" s="5"/>
    </row>
    <row r="69" spans="1:10" s="2" customFormat="1" x14ac:dyDescent="0.2">
      <c r="I69" s="6"/>
    </row>
    <row r="70" spans="1:10" s="6" customFormat="1" x14ac:dyDescent="0.2">
      <c r="A70" s="7" t="s">
        <v>3</v>
      </c>
      <c r="B70" s="7" t="s">
        <v>68</v>
      </c>
      <c r="D70" s="7" t="s">
        <v>5</v>
      </c>
      <c r="E70" s="7"/>
      <c r="F70" s="7"/>
      <c r="G70" s="7"/>
    </row>
    <row r="71" spans="1:10" s="6" customFormat="1" x14ac:dyDescent="0.2"/>
    <row r="72" spans="1:10" s="6" customFormat="1" x14ac:dyDescent="0.2">
      <c r="A72" s="7" t="s">
        <v>4</v>
      </c>
      <c r="B72" s="7" t="s">
        <v>69</v>
      </c>
    </row>
    <row r="73" spans="1:10" s="6" customFormat="1" x14ac:dyDescent="0.2"/>
    <row r="74" spans="1:10" s="2" customFormat="1" x14ac:dyDescent="0.2"/>
    <row r="75" spans="1:10" s="2" customFormat="1" x14ac:dyDescent="0.2">
      <c r="D75" s="13"/>
      <c r="E75" s="13"/>
      <c r="F75" s="13"/>
      <c r="G75" s="13"/>
    </row>
    <row r="76" spans="1:10" s="2" customFormat="1" x14ac:dyDescent="0.2"/>
    <row r="77" spans="1:10" s="2" customFormat="1" x14ac:dyDescent="0.2"/>
    <row r="78" spans="1:10" s="2" customFormat="1" x14ac:dyDescent="0.2"/>
    <row r="79" spans="1:10" s="2" customFormat="1" x14ac:dyDescent="0.2"/>
    <row r="80" spans="1:1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</sheetData>
  <sheetProtection selectLockedCells="1"/>
  <mergeCells count="4">
    <mergeCell ref="A64:B64"/>
    <mergeCell ref="A4:B4"/>
    <mergeCell ref="A1:D1"/>
    <mergeCell ref="A65:G68"/>
  </mergeCells>
  <phoneticPr fontId="1" type="noConversion"/>
  <printOptions horizontalCentered="1"/>
  <pageMargins left="0.47244094488188981" right="0.47244094488188981" top="0.55118110236220474" bottom="0.35433070866141736" header="0" footer="0"/>
  <pageSetup paperSize="9" scale="60" orientation="portrait" r:id="rId1"/>
  <headerFooter alignWithMargins="0"/>
  <ignoredErrors>
    <ignoredError sqref="E6:F6 A18:A49 D6 A8:A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Poročilo o vzdrževalnih delih</vt:lpstr>
      <vt:lpstr>'Poročilo o vzdrževalnih delih'!Področje_tiskanja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jkotnik</dc:creator>
  <cp:lastModifiedBy>Maja Arbeiter</cp:lastModifiedBy>
  <cp:lastPrinted>2021-01-12T10:44:12Z</cp:lastPrinted>
  <dcterms:created xsi:type="dcterms:W3CDTF">2009-01-30T08:42:29Z</dcterms:created>
  <dcterms:modified xsi:type="dcterms:W3CDTF">2023-02-16T08:02:14Z</dcterms:modified>
</cp:coreProperties>
</file>